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ocuments\Office\Rozpočet\Rozpočet\2021\"/>
    </mc:Choice>
  </mc:AlternateContent>
  <xr:revisionPtr revIDLastSave="0" documentId="13_ncr:1_{F75BFB06-6B9E-43D4-B5C6-7B406F3C902F}" xr6:coauthVersionLast="45" xr6:coauthVersionMax="45" xr10:uidLastSave="{00000000-0000-0000-0000-000000000000}"/>
  <bookViews>
    <workbookView xWindow="1080" yWindow="1080" windowWidth="38700" windowHeight="15435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N32" i="1" l="1"/>
  <c r="N16" i="1"/>
  <c r="M16" i="1"/>
  <c r="M32" i="1"/>
  <c r="L16" i="1"/>
  <c r="L32" i="1" s="1"/>
  <c r="K16" i="1"/>
  <c r="J16" i="1"/>
  <c r="I32" i="1"/>
  <c r="I16" i="1"/>
  <c r="F32" i="1"/>
  <c r="F16" i="1"/>
  <c r="H16" i="1"/>
  <c r="F13" i="1"/>
  <c r="E13" i="1"/>
  <c r="G16" i="1"/>
  <c r="G30" i="1"/>
  <c r="H30" i="1"/>
  <c r="I30" i="1"/>
  <c r="F30" i="1"/>
  <c r="J30" i="1"/>
  <c r="K30" i="1"/>
  <c r="L30" i="1"/>
  <c r="M30" i="1"/>
  <c r="N30" i="1"/>
  <c r="E30" i="1"/>
  <c r="E16" i="1"/>
  <c r="E32" i="1" l="1"/>
  <c r="F8" i="1" s="1"/>
  <c r="G8" i="1" s="1"/>
  <c r="G13" i="1" s="1"/>
  <c r="G32" i="1" s="1"/>
  <c r="H8" i="1" s="1"/>
  <c r="H13" i="1" s="1"/>
  <c r="H32" i="1" s="1"/>
  <c r="I8" i="1" s="1"/>
  <c r="I13" i="1" s="1"/>
  <c r="J8" i="1" s="1"/>
  <c r="J13" i="1" s="1"/>
  <c r="J32" i="1" s="1"/>
  <c r="K8" i="1" s="1"/>
  <c r="K13" i="1" s="1"/>
  <c r="K32" i="1" s="1"/>
  <c r="L8" i="1" l="1"/>
  <c r="M8" i="1" l="1"/>
  <c r="L13" i="1"/>
  <c r="N8" i="1" l="1"/>
  <c r="M13" i="1"/>
  <c r="N13" i="1" l="1"/>
</calcChain>
</file>

<file path=xl/sharedStrings.xml><?xml version="1.0" encoding="utf-8"?>
<sst xmlns="http://schemas.openxmlformats.org/spreadsheetml/2006/main" count="63" uniqueCount="63">
  <si>
    <t>č.ř.</t>
  </si>
  <si>
    <t>C</t>
  </si>
  <si>
    <t>A</t>
  </si>
  <si>
    <t>P1</t>
  </si>
  <si>
    <t>P2</t>
  </si>
  <si>
    <t>P3</t>
  </si>
  <si>
    <t>P4</t>
  </si>
  <si>
    <t>P</t>
  </si>
  <si>
    <t>V1</t>
  </si>
  <si>
    <t>V2</t>
  </si>
  <si>
    <t>V</t>
  </si>
  <si>
    <t>Příjmy z financování</t>
  </si>
  <si>
    <t>P5</t>
  </si>
  <si>
    <t>P6</t>
  </si>
  <si>
    <t>P8</t>
  </si>
  <si>
    <t>P9</t>
  </si>
  <si>
    <t>P10</t>
  </si>
  <si>
    <t>+F</t>
  </si>
  <si>
    <t>V3</t>
  </si>
  <si>
    <t>V4</t>
  </si>
  <si>
    <t>V5</t>
  </si>
  <si>
    <t>V6</t>
  </si>
  <si>
    <t>V7</t>
  </si>
  <si>
    <t>-F</t>
  </si>
  <si>
    <t>Třída 1</t>
  </si>
  <si>
    <t>Třída 2</t>
  </si>
  <si>
    <t>Třída 3</t>
  </si>
  <si>
    <t>Třída 4</t>
  </si>
  <si>
    <t>Třída 5</t>
  </si>
  <si>
    <t>Třída 6</t>
  </si>
  <si>
    <t>P5 až P10</t>
  </si>
  <si>
    <t>V3 až V7</t>
  </si>
  <si>
    <t>A+B</t>
  </si>
  <si>
    <t>Počáteční stav peněžních prostředků</t>
  </si>
  <si>
    <t>Daňové příjmy - ř.4010</t>
  </si>
  <si>
    <t>Nedaňové Příjmy - ř.4020</t>
  </si>
  <si>
    <t>Kapitálové příjmy - ř.4030</t>
  </si>
  <si>
    <t>Přijaté dotace - ř.4040</t>
  </si>
  <si>
    <t>Příjmy celkem (po konsolidaci) - ř.4200</t>
  </si>
  <si>
    <t>Výdaje celkem( po konsolidaci) - ř.4430</t>
  </si>
  <si>
    <t>-příjem z vydání krátkodobých dluhopisů- 8121</t>
  </si>
  <si>
    <t>- úvěry krátkodobé/ do 1 roku/ - 8113</t>
  </si>
  <si>
    <t>-příjem z vydání dlouhodobých dluhopisů- 8111</t>
  </si>
  <si>
    <t>-ostatní(aktivní likvidita) - 8117,8127</t>
  </si>
  <si>
    <t>Příjmy z financování celkem</t>
  </si>
  <si>
    <t>-ostatní (aktivní likvidita) - 8118,8128</t>
  </si>
  <si>
    <t>-splátka jistin krátkodobých úvěrů - 8114</t>
  </si>
  <si>
    <t>-splátka jistin dlouhodobých úvěrů - 8124</t>
  </si>
  <si>
    <t>-splátka jistin krátkodobých dluhopisů - 8118</t>
  </si>
  <si>
    <t>-splátka jistin dlouhodobého dluhopisu - 8122</t>
  </si>
  <si>
    <t>Výdaje z financování celkem</t>
  </si>
  <si>
    <t>Hotovost na konci roku</t>
  </si>
  <si>
    <t>Rok</t>
  </si>
  <si>
    <t>Běžné /neinvestiční / výdaje - ř. 4210</t>
  </si>
  <si>
    <t>Kapitálové /investiční / výdaje ř. 4220</t>
  </si>
  <si>
    <t>- úvěry dlouhodobé - 8123</t>
  </si>
  <si>
    <r>
      <t xml:space="preserve">Obec: </t>
    </r>
    <r>
      <rPr>
        <b/>
        <sz val="8"/>
        <color theme="1"/>
        <rFont val="Calibri"/>
        <family val="2"/>
        <charset val="238"/>
        <scheme val="minor"/>
      </rPr>
      <t xml:space="preserve">Chvalkovice </t>
    </r>
  </si>
  <si>
    <t>Výdaje financování</t>
  </si>
  <si>
    <t xml:space="preserve">Úvěr 4mil. Kč přijatý v roce 2001 (bytový dům Miskolezy 1) bude splácen ročně ve výši 250tis. Kč do roku 2021. </t>
  </si>
  <si>
    <t xml:space="preserve">Úvěr 10mil. Kč přijatý v roce 2015 (kanalizace) bude splácen ročně ve výši 480tis. Kč až do roku 2034. </t>
  </si>
  <si>
    <t>Rozpočtový výhled v tis.Kč 2020-2029</t>
  </si>
  <si>
    <t xml:space="preserve">Úvěr 3mil. Kč přijatý v roce 2021 (koupaliště) bude splácen ročně (od 7/2021) ve výši 480tis. Kč až do roku 2027. </t>
  </si>
  <si>
    <t>Schválený rozpočtový výhled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</si>
</sst>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u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49" fontId="2" fillId="0" borderId="1" xfId="0" applyNumberFormat="1" applyFont="1" applyBorder="1"/>
    <xf numFmtId="49" fontId="1" fillId="0" borderId="1" xfId="0" applyNumberFormat="1" applyFont="1" applyBorder="1"/>
    <xf numFmtId="0" fontId="1" fillId="2" borderId="1" xfId="0" applyFont="1" applyFill="1" applyBorder="1"/>
    <xf numFmtId="0" fontId="2" fillId="2" borderId="1" xfId="0" applyFont="1" applyFill="1" applyBorder="1"/>
    <xf numFmtId="49" fontId="1" fillId="2" borderId="1" xfId="0" applyNumberFormat="1" applyFont="1" applyFill="1" applyBorder="1"/>
    <xf numFmtId="0" fontId="1" fillId="0" borderId="0" xfId="0" applyFont="1" applyBorder="1"/>
    <xf numFmtId="0" fontId="2" fillId="0" borderId="0" xfId="0" applyFont="1" applyBorder="1"/>
    <xf numFmtId="0" fontId="4" fillId="0" borderId="1" xfId="0" applyFont="1" applyBorder="1"/>
    <xf numFmtId="0" fontId="6" fillId="0" borderId="0" xfId="0" applyFont="1" applyBorder="1"/>
    <xf numFmtId="0" fontId="7" fillId="0" borderId="0" xfId="0" applyFont="1" applyBorder="1"/>
    <xf numFmtId="0" fontId="3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40"/>
  <sheetViews>
    <sheetView showZeros="0" tabSelected="1" zoomScale="178" zoomScaleNormal="178" workbookViewId="0">
      <selection activeCell="J4" sqref="J4"/>
    </sheetView>
  </sheetViews>
  <sheetFormatPr defaultColWidth="18.42578125" defaultRowHeight="11.25" x14ac:dyDescent="0.2"/>
  <cols>
    <col min="1" max="1" width="0.85546875" style="3" customWidth="1"/>
    <col min="2" max="2" width="6" style="3" customWidth="1"/>
    <col min="3" max="3" width="14.140625" style="3" customWidth="1"/>
    <col min="4" max="4" width="30" style="3" customWidth="1"/>
    <col min="5" max="5" width="6.7109375" style="3" customWidth="1"/>
    <col min="6" max="6" width="8.5703125" style="3" customWidth="1"/>
    <col min="7" max="12" width="6.7109375" style="3" customWidth="1"/>
    <col min="13" max="13" width="6.28515625" style="3" customWidth="1"/>
    <col min="14" max="14" width="7" style="3" customWidth="1"/>
    <col min="15" max="16384" width="18.42578125" style="3"/>
  </cols>
  <sheetData>
    <row r="1" spans="2:14" ht="10.5" customHeight="1" x14ac:dyDescent="0.2"/>
    <row r="2" spans="2:14" hidden="1" x14ac:dyDescent="0.2">
      <c r="B2" s="9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2:14" hidden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2:14" ht="21" x14ac:dyDescent="0.35">
      <c r="B4" s="14" t="s">
        <v>60</v>
      </c>
      <c r="C4" s="15"/>
      <c r="D4" s="16"/>
      <c r="E4" s="10"/>
      <c r="F4" s="12" t="s">
        <v>62</v>
      </c>
      <c r="G4" s="13"/>
      <c r="H4" s="13"/>
      <c r="I4" s="10"/>
      <c r="J4" s="10"/>
      <c r="K4" s="10"/>
      <c r="L4" s="10"/>
      <c r="M4" s="10"/>
      <c r="N4" s="10"/>
    </row>
    <row r="5" spans="2:14" ht="12" customHeight="1" x14ac:dyDescent="0.2">
      <c r="B5" s="18" t="s">
        <v>56</v>
      </c>
      <c r="C5" s="15"/>
      <c r="D5" s="16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14" ht="19.5" customHeight="1" x14ac:dyDescent="0.3">
      <c r="B6" s="24" t="s">
        <v>0</v>
      </c>
      <c r="C6" s="20"/>
      <c r="D6" s="21"/>
      <c r="E6" s="19" t="s">
        <v>52</v>
      </c>
      <c r="F6" s="19"/>
      <c r="G6" s="19"/>
      <c r="H6" s="19"/>
      <c r="I6" s="19"/>
      <c r="J6" s="19"/>
      <c r="K6" s="19"/>
      <c r="L6" s="19"/>
      <c r="M6" s="19"/>
      <c r="N6" s="19"/>
    </row>
    <row r="7" spans="2:14" ht="12" customHeight="1" x14ac:dyDescent="0.2">
      <c r="B7" s="25"/>
      <c r="C7" s="22"/>
      <c r="D7" s="23"/>
      <c r="E7" s="11">
        <v>2020</v>
      </c>
      <c r="F7" s="11">
        <v>2021</v>
      </c>
      <c r="G7" s="11">
        <v>2022</v>
      </c>
      <c r="H7" s="11">
        <v>2023</v>
      </c>
      <c r="I7" s="11">
        <v>2024</v>
      </c>
      <c r="J7" s="11">
        <v>2025</v>
      </c>
      <c r="K7" s="11">
        <v>2026</v>
      </c>
      <c r="L7" s="11">
        <v>2027</v>
      </c>
      <c r="M7" s="11">
        <v>2028</v>
      </c>
      <c r="N7" s="11">
        <v>2029</v>
      </c>
    </row>
    <row r="8" spans="2:14" x14ac:dyDescent="0.2">
      <c r="B8" s="2" t="s">
        <v>2</v>
      </c>
      <c r="C8" s="2"/>
      <c r="D8" s="2" t="s">
        <v>33</v>
      </c>
      <c r="E8" s="2">
        <v>1500</v>
      </c>
      <c r="F8" s="2">
        <f>E32</f>
        <v>2100</v>
      </c>
      <c r="G8" s="2">
        <f>IF(F32=0,"""",F32)</f>
        <v>220</v>
      </c>
      <c r="H8" s="2">
        <f>G32</f>
        <v>280</v>
      </c>
      <c r="I8" s="2">
        <f t="shared" ref="I8:N8" si="0">H32</f>
        <v>2140</v>
      </c>
      <c r="J8" s="2">
        <f t="shared" si="0"/>
        <v>1900</v>
      </c>
      <c r="K8" s="2">
        <f t="shared" si="0"/>
        <v>1660</v>
      </c>
      <c r="L8" s="2">
        <f t="shared" si="0"/>
        <v>2720</v>
      </c>
      <c r="M8" s="2">
        <f t="shared" si="0"/>
        <v>2580</v>
      </c>
      <c r="N8" s="2">
        <f t="shared" si="0"/>
        <v>2360</v>
      </c>
    </row>
    <row r="9" spans="2:14" x14ac:dyDescent="0.2">
      <c r="B9" s="2" t="s">
        <v>3</v>
      </c>
      <c r="C9" s="2" t="s">
        <v>24</v>
      </c>
      <c r="D9" s="2" t="s">
        <v>34</v>
      </c>
      <c r="E9" s="2">
        <v>11500</v>
      </c>
      <c r="F9" s="2">
        <v>12100</v>
      </c>
      <c r="G9" s="2">
        <v>12000</v>
      </c>
      <c r="H9" s="2">
        <v>12500</v>
      </c>
      <c r="I9" s="2">
        <v>12500</v>
      </c>
      <c r="J9" s="2">
        <v>12500</v>
      </c>
      <c r="K9" s="2">
        <v>12000</v>
      </c>
      <c r="L9" s="2">
        <v>12000</v>
      </c>
      <c r="M9" s="2">
        <v>12000</v>
      </c>
      <c r="N9" s="2">
        <v>12000</v>
      </c>
    </row>
    <row r="10" spans="2:14" x14ac:dyDescent="0.2">
      <c r="B10" s="2" t="s">
        <v>4</v>
      </c>
      <c r="C10" s="2" t="s">
        <v>25</v>
      </c>
      <c r="D10" s="2" t="s">
        <v>35</v>
      </c>
      <c r="E10" s="2">
        <v>1800</v>
      </c>
      <c r="F10" s="2">
        <v>1800</v>
      </c>
      <c r="G10" s="2">
        <v>1600</v>
      </c>
      <c r="H10" s="2">
        <v>1600</v>
      </c>
      <c r="I10" s="2">
        <v>1600</v>
      </c>
      <c r="J10" s="2">
        <v>1600</v>
      </c>
      <c r="K10" s="2">
        <v>1800</v>
      </c>
      <c r="L10" s="2">
        <v>1800</v>
      </c>
      <c r="M10" s="2">
        <v>1800</v>
      </c>
      <c r="N10" s="2">
        <v>1800</v>
      </c>
    </row>
    <row r="11" spans="2:14" x14ac:dyDescent="0.2">
      <c r="B11" s="2" t="s">
        <v>5</v>
      </c>
      <c r="C11" s="2" t="s">
        <v>26</v>
      </c>
      <c r="D11" s="2" t="s">
        <v>36</v>
      </c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2:14" x14ac:dyDescent="0.2">
      <c r="B12" s="2" t="s">
        <v>6</v>
      </c>
      <c r="C12" s="2" t="s">
        <v>27</v>
      </c>
      <c r="D12" s="2" t="s">
        <v>37</v>
      </c>
      <c r="E12" s="2">
        <v>2300</v>
      </c>
      <c r="F12" s="2">
        <v>180</v>
      </c>
      <c r="G12" s="2">
        <v>180</v>
      </c>
      <c r="H12" s="2">
        <v>180</v>
      </c>
      <c r="I12" s="2">
        <v>180</v>
      </c>
      <c r="J12" s="2">
        <v>180</v>
      </c>
      <c r="K12" s="2">
        <v>180</v>
      </c>
      <c r="L12" s="2">
        <v>180</v>
      </c>
      <c r="M12" s="2">
        <v>180</v>
      </c>
      <c r="N12" s="2">
        <v>180</v>
      </c>
    </row>
    <row r="13" spans="2:14" x14ac:dyDescent="0.2">
      <c r="B13" s="1" t="s">
        <v>7</v>
      </c>
      <c r="C13" s="2"/>
      <c r="D13" s="1" t="s">
        <v>38</v>
      </c>
      <c r="E13" s="1">
        <f>SUM(E8:E12)</f>
        <v>17100</v>
      </c>
      <c r="F13" s="1">
        <f>SUM(F8+F9+F10+F12+F19)</f>
        <v>19180</v>
      </c>
      <c r="G13" s="1">
        <f t="shared" ref="G13:N13" si="1">SUM(G8:G12)</f>
        <v>14000</v>
      </c>
      <c r="H13" s="1">
        <f t="shared" si="1"/>
        <v>14560</v>
      </c>
      <c r="I13" s="1">
        <f t="shared" si="1"/>
        <v>16420</v>
      </c>
      <c r="J13" s="1">
        <f t="shared" si="1"/>
        <v>16180</v>
      </c>
      <c r="K13" s="1">
        <f t="shared" si="1"/>
        <v>15640</v>
      </c>
      <c r="L13" s="1">
        <f t="shared" si="1"/>
        <v>16700</v>
      </c>
      <c r="M13" s="1">
        <f t="shared" si="1"/>
        <v>16560</v>
      </c>
      <c r="N13" s="1">
        <f t="shared" si="1"/>
        <v>16340</v>
      </c>
    </row>
    <row r="14" spans="2:14" x14ac:dyDescent="0.2">
      <c r="B14" s="2" t="s">
        <v>8</v>
      </c>
      <c r="C14" s="2" t="s">
        <v>28</v>
      </c>
      <c r="D14" s="2" t="s">
        <v>53</v>
      </c>
      <c r="E14" s="2">
        <v>13600</v>
      </c>
      <c r="F14" s="2">
        <v>14000</v>
      </c>
      <c r="G14" s="2">
        <v>11200</v>
      </c>
      <c r="H14" s="2">
        <v>10500</v>
      </c>
      <c r="I14" s="2">
        <v>12000</v>
      </c>
      <c r="J14" s="2">
        <v>12000</v>
      </c>
      <c r="K14" s="2">
        <v>11000</v>
      </c>
      <c r="L14" s="2">
        <v>12000</v>
      </c>
      <c r="M14" s="2">
        <v>12000</v>
      </c>
      <c r="N14" s="2">
        <v>12000</v>
      </c>
    </row>
    <row r="15" spans="2:14" x14ac:dyDescent="0.2">
      <c r="B15" s="2" t="s">
        <v>9</v>
      </c>
      <c r="C15" s="2" t="s">
        <v>29</v>
      </c>
      <c r="D15" s="2" t="s">
        <v>54</v>
      </c>
      <c r="E15" s="2">
        <v>600</v>
      </c>
      <c r="F15" s="2">
        <v>4000</v>
      </c>
      <c r="G15" s="2">
        <v>1000</v>
      </c>
      <c r="H15" s="2">
        <v>400</v>
      </c>
      <c r="I15" s="2">
        <v>1000</v>
      </c>
      <c r="J15" s="2">
        <v>1000</v>
      </c>
      <c r="K15" s="2">
        <v>400</v>
      </c>
      <c r="L15" s="2">
        <v>600</v>
      </c>
      <c r="M15" s="2">
        <v>1400</v>
      </c>
      <c r="N15" s="2">
        <v>1000</v>
      </c>
    </row>
    <row r="16" spans="2:14" x14ac:dyDescent="0.2">
      <c r="B16" s="1" t="s">
        <v>10</v>
      </c>
      <c r="C16" s="2"/>
      <c r="D16" s="1" t="s">
        <v>39</v>
      </c>
      <c r="E16" s="1">
        <f t="shared" ref="E16:N16" si="2">SUM(E14:E15)</f>
        <v>14200</v>
      </c>
      <c r="F16" s="1">
        <f t="shared" si="2"/>
        <v>18000</v>
      </c>
      <c r="G16" s="1">
        <f t="shared" si="2"/>
        <v>12200</v>
      </c>
      <c r="H16" s="1">
        <f t="shared" si="2"/>
        <v>10900</v>
      </c>
      <c r="I16" s="1">
        <f t="shared" si="2"/>
        <v>13000</v>
      </c>
      <c r="J16" s="1">
        <f t="shared" si="2"/>
        <v>13000</v>
      </c>
      <c r="K16" s="1">
        <f t="shared" si="2"/>
        <v>11400</v>
      </c>
      <c r="L16" s="1">
        <f t="shared" si="2"/>
        <v>12600</v>
      </c>
      <c r="M16" s="1">
        <f t="shared" si="2"/>
        <v>13400</v>
      </c>
      <c r="N16" s="1">
        <f t="shared" si="2"/>
        <v>13000</v>
      </c>
    </row>
    <row r="17" spans="2:14" x14ac:dyDescent="0.2">
      <c r="B17" s="2"/>
      <c r="C17" s="17" t="s">
        <v>11</v>
      </c>
      <c r="D17" s="17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x14ac:dyDescent="0.2">
      <c r="B18" s="2" t="s">
        <v>12</v>
      </c>
      <c r="C18" s="2"/>
      <c r="D18" s="4" t="s">
        <v>41</v>
      </c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2:14" x14ac:dyDescent="0.2">
      <c r="B19" s="2" t="s">
        <v>13</v>
      </c>
      <c r="C19" s="2"/>
      <c r="D19" s="4" t="s">
        <v>55</v>
      </c>
      <c r="E19" s="2"/>
      <c r="F19" s="2">
        <v>3000</v>
      </c>
      <c r="G19" s="2"/>
      <c r="H19" s="2"/>
      <c r="I19" s="2"/>
      <c r="J19" s="2"/>
      <c r="K19" s="2"/>
      <c r="L19" s="2"/>
      <c r="M19" s="2"/>
      <c r="N19" s="2"/>
    </row>
    <row r="20" spans="2:14" x14ac:dyDescent="0.2">
      <c r="B20" s="2" t="s">
        <v>14</v>
      </c>
      <c r="C20" s="2"/>
      <c r="D20" s="4" t="s">
        <v>42</v>
      </c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2:14" x14ac:dyDescent="0.2">
      <c r="B21" s="2" t="s">
        <v>15</v>
      </c>
      <c r="C21" s="2"/>
      <c r="D21" s="4" t="s">
        <v>40</v>
      </c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2:14" x14ac:dyDescent="0.2">
      <c r="B22" s="2" t="s">
        <v>16</v>
      </c>
      <c r="C22" s="2"/>
      <c r="D22" s="4" t="s">
        <v>43</v>
      </c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2:14" x14ac:dyDescent="0.2">
      <c r="B23" s="5" t="s">
        <v>17</v>
      </c>
      <c r="C23" s="2" t="s">
        <v>30</v>
      </c>
      <c r="D23" s="1" t="s">
        <v>44</v>
      </c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2:14" x14ac:dyDescent="0.2">
      <c r="B24" s="2"/>
      <c r="C24" s="17" t="s">
        <v>57</v>
      </c>
      <c r="D24" s="17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2:14" x14ac:dyDescent="0.2">
      <c r="B25" s="2" t="s">
        <v>18</v>
      </c>
      <c r="C25" s="2"/>
      <c r="D25" s="4" t="s">
        <v>46</v>
      </c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2:14" x14ac:dyDescent="0.2">
      <c r="B26" s="2" t="s">
        <v>19</v>
      </c>
      <c r="C26" s="2"/>
      <c r="D26" s="4" t="s">
        <v>47</v>
      </c>
      <c r="E26" s="2">
        <v>800</v>
      </c>
      <c r="F26" s="2">
        <v>960</v>
      </c>
      <c r="G26" s="2">
        <v>1520</v>
      </c>
      <c r="H26" s="2">
        <v>1520</v>
      </c>
      <c r="I26" s="2">
        <v>1520</v>
      </c>
      <c r="J26" s="2">
        <v>1520</v>
      </c>
      <c r="K26" s="2">
        <v>1520</v>
      </c>
      <c r="L26" s="2">
        <v>1520</v>
      </c>
      <c r="M26" s="2">
        <v>800</v>
      </c>
      <c r="N26" s="2">
        <v>800</v>
      </c>
    </row>
    <row r="27" spans="2:14" x14ac:dyDescent="0.2">
      <c r="B27" s="2" t="s">
        <v>20</v>
      </c>
      <c r="C27" s="2"/>
      <c r="D27" s="4" t="s">
        <v>48</v>
      </c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2:14" x14ac:dyDescent="0.2">
      <c r="B28" s="2" t="s">
        <v>21</v>
      </c>
      <c r="C28" s="2"/>
      <c r="D28" s="4" t="s">
        <v>49</v>
      </c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2:14" x14ac:dyDescent="0.2">
      <c r="B29" s="2" t="s">
        <v>22</v>
      </c>
      <c r="C29" s="2"/>
      <c r="D29" s="4" t="s">
        <v>45</v>
      </c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2:14" x14ac:dyDescent="0.2">
      <c r="B30" s="5" t="s">
        <v>23</v>
      </c>
      <c r="C30" s="2" t="s">
        <v>31</v>
      </c>
      <c r="D30" s="5" t="s">
        <v>50</v>
      </c>
      <c r="E30" s="1">
        <f>SUM(E26:E29)</f>
        <v>800</v>
      </c>
      <c r="F30" s="1">
        <f t="shared" ref="F30:N30" si="3">SUM(F26:F29)</f>
        <v>960</v>
      </c>
      <c r="G30" s="1">
        <f>G26</f>
        <v>1520</v>
      </c>
      <c r="H30" s="1">
        <f>H26</f>
        <v>1520</v>
      </c>
      <c r="I30" s="1">
        <f>SUM(I25:I29)</f>
        <v>1520</v>
      </c>
      <c r="J30" s="1">
        <f t="shared" si="3"/>
        <v>1520</v>
      </c>
      <c r="K30" s="1">
        <f t="shared" si="3"/>
        <v>1520</v>
      </c>
      <c r="L30" s="1">
        <f t="shared" si="3"/>
        <v>1520</v>
      </c>
      <c r="M30" s="1">
        <f t="shared" si="3"/>
        <v>800</v>
      </c>
      <c r="N30" s="1">
        <f t="shared" si="3"/>
        <v>800</v>
      </c>
    </row>
    <row r="31" spans="2:14" x14ac:dyDescent="0.2">
      <c r="B31" s="6"/>
      <c r="C31" s="7"/>
      <c r="D31" s="8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2:14" x14ac:dyDescent="0.2">
      <c r="B32" s="6" t="s">
        <v>1</v>
      </c>
      <c r="C32" s="7" t="s">
        <v>32</v>
      </c>
      <c r="D32" s="8" t="s">
        <v>51</v>
      </c>
      <c r="E32" s="6">
        <f>SUM(E13-E16-E26)</f>
        <v>2100</v>
      </c>
      <c r="F32" s="6">
        <f>SUM(F13-F16-F26)</f>
        <v>220</v>
      </c>
      <c r="G32" s="6">
        <f>SUM(G13-G16-G30)</f>
        <v>280</v>
      </c>
      <c r="H32" s="6">
        <f>SUM(H13+H19-H16-H30)</f>
        <v>2140</v>
      </c>
      <c r="I32" s="6">
        <f>SUM(I13-I16-I26)</f>
        <v>1900</v>
      </c>
      <c r="J32" s="6">
        <f>SUM(J13-J16-J30)</f>
        <v>1660</v>
      </c>
      <c r="K32" s="6">
        <f>SUM(K13-K16-K26)</f>
        <v>2720</v>
      </c>
      <c r="L32" s="6">
        <f>SUM(L13-L16-L26)</f>
        <v>2580</v>
      </c>
      <c r="M32" s="6">
        <f>SUM(M13-M16-M26)</f>
        <v>2360</v>
      </c>
      <c r="N32" s="6">
        <f>SUM(N13-N16-N26)</f>
        <v>2540</v>
      </c>
    </row>
    <row r="33" spans="2:14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7" spans="2:14" hidden="1" x14ac:dyDescent="0.2"/>
    <row r="38" spans="2:14" x14ac:dyDescent="0.2">
      <c r="D38" s="3" t="s">
        <v>58</v>
      </c>
    </row>
    <row r="39" spans="2:14" x14ac:dyDescent="0.2">
      <c r="D39" s="3" t="s">
        <v>59</v>
      </c>
    </row>
    <row r="40" spans="2:14" x14ac:dyDescent="0.2">
      <c r="D40" s="3" t="s">
        <v>61</v>
      </c>
    </row>
  </sheetData>
  <mergeCells count="7">
    <mergeCell ref="B4:D4"/>
    <mergeCell ref="C17:D17"/>
    <mergeCell ref="C24:D24"/>
    <mergeCell ref="B5:D5"/>
    <mergeCell ref="E6:N6"/>
    <mergeCell ref="C6:D7"/>
    <mergeCell ref="B6:B7"/>
  </mergeCells>
  <conditionalFormatting sqref="E7:N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OU Chvalkovice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Kališ</dc:creator>
  <cp:lastModifiedBy>Andrea</cp:lastModifiedBy>
  <cp:lastPrinted>2020-12-09T12:23:16Z</cp:lastPrinted>
  <dcterms:created xsi:type="dcterms:W3CDTF">2011-12-12T08:07:53Z</dcterms:created>
  <dcterms:modified xsi:type="dcterms:W3CDTF">2020-12-21T08:39:18Z</dcterms:modified>
</cp:coreProperties>
</file>